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bruiker\OneDrive\Bureaublad\"/>
    </mc:Choice>
  </mc:AlternateContent>
  <xr:revisionPtr revIDLastSave="0" documentId="8_{A035C72A-BD61-4A7C-91BE-ED8BBAE400DC}" xr6:coauthVersionLast="47" xr6:coauthVersionMax="47" xr10:uidLastSave="{00000000-0000-0000-0000-000000000000}"/>
  <bookViews>
    <workbookView xWindow="-108" yWindow="-108" windowWidth="23256" windowHeight="12456" xr2:uid="{7DF79E42-2046-47FB-B3DD-697989202ADE}"/>
  </bookViews>
  <sheets>
    <sheet name="Blad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E35" i="1" s="1"/>
  <c r="D29" i="1"/>
  <c r="F28" i="1"/>
  <c r="E28" i="1"/>
  <c r="B27" i="1"/>
  <c r="A27" i="1"/>
  <c r="D26" i="1"/>
  <c r="C26" i="1"/>
  <c r="D24" i="1"/>
  <c r="C24" i="1"/>
  <c r="D23" i="1"/>
  <c r="C23" i="1"/>
  <c r="D22" i="1"/>
  <c r="C22" i="1"/>
  <c r="D21" i="1"/>
  <c r="D27" i="1" s="1"/>
  <c r="D30" i="1" s="1"/>
  <c r="C20" i="1"/>
  <c r="H19" i="1"/>
  <c r="H30" i="1" s="1"/>
  <c r="G19" i="1"/>
  <c r="C13" i="1"/>
  <c r="C12" i="1"/>
  <c r="C11" i="1"/>
  <c r="C10" i="1"/>
  <c r="C9" i="1"/>
  <c r="F8" i="1"/>
  <c r="C8" i="1"/>
  <c r="F7" i="1"/>
  <c r="F6" i="1"/>
  <c r="E6" i="1"/>
  <c r="C6" i="1"/>
  <c r="F5" i="1"/>
  <c r="F15" i="1" s="1"/>
  <c r="C5" i="1"/>
  <c r="C15" i="1" s="1"/>
</calcChain>
</file>

<file path=xl/sharedStrings.xml><?xml version="1.0" encoding="utf-8"?>
<sst xmlns="http://schemas.openxmlformats.org/spreadsheetml/2006/main" count="34" uniqueCount="29">
  <si>
    <t>Stichting vrienden Huis in de Wei</t>
  </si>
  <si>
    <t>Verlies</t>
  </si>
  <si>
    <t>Balans per 31 december 2023 in €</t>
  </si>
  <si>
    <t>Omschrijving</t>
  </si>
  <si>
    <t>R949</t>
  </si>
  <si>
    <t>te ontv  rente</t>
  </si>
  <si>
    <t>R711</t>
  </si>
  <si>
    <t>A615</t>
  </si>
  <si>
    <t>rente ING</t>
  </si>
  <si>
    <t>Kapitaal</t>
  </si>
  <si>
    <t>A301</t>
  </si>
  <si>
    <t>I650</t>
  </si>
  <si>
    <t>Kruisposten</t>
  </si>
  <si>
    <t>donaties</t>
  </si>
  <si>
    <t>te ontvangen rente</t>
  </si>
  <si>
    <t>resultaat</t>
  </si>
  <si>
    <t>``</t>
  </si>
  <si>
    <t>Uitgaven</t>
  </si>
  <si>
    <t>Opbrengsten</t>
  </si>
  <si>
    <t>Begroot 2024</t>
  </si>
  <si>
    <t>Begroot 2023</t>
  </si>
  <si>
    <t>Kosten</t>
  </si>
  <si>
    <t>Werkelijk</t>
  </si>
  <si>
    <t>bankkosten</t>
  </si>
  <si>
    <t>verlies / winst</t>
  </si>
  <si>
    <t>Kapitaal vergelijking</t>
  </si>
  <si>
    <t>Kapitaal per 01-01-2023</t>
  </si>
  <si>
    <t>winst</t>
  </si>
  <si>
    <t>Kapitaal per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</si>
</sst>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 &quot;#,##0.00&quot;-&quot;;&quot; -&quot;00&quot; &quot;;&quot; &quot;@&quot; &quot;"/>
  </numFmts>
  <fonts count="4" x14ac:knownFonts="1"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BFBFBF"/>
        <bgColor rgb="FFBFBFB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right" wrapText="1"/>
    </xf>
    <xf numFmtId="3" fontId="0" fillId="0" borderId="0" xfId="0" applyNumberFormat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2" xfId="0" applyBorder="1" applyAlignment="1">
      <alignment horizontal="center" wrapText="1"/>
    </xf>
    <xf numFmtId="3" fontId="0" fillId="0" borderId="5" xfId="0" applyNumberFormat="1" applyBorder="1"/>
    <xf numFmtId="0" fontId="0" fillId="0" borderId="0" xfId="0" applyAlignment="1">
      <alignment horizontal="center"/>
    </xf>
    <xf numFmtId="3" fontId="0" fillId="0" borderId="7" xfId="0" applyNumberFormat="1" applyBorder="1"/>
    <xf numFmtId="0" fontId="0" fillId="0" borderId="8" xfId="0" applyBorder="1" applyAlignment="1">
      <alignment horizontal="right"/>
    </xf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2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1" fontId="0" fillId="0" borderId="14" xfId="0" applyNumberFormat="1" applyBorder="1"/>
    <xf numFmtId="0" fontId="0" fillId="0" borderId="13" xfId="0" applyBorder="1"/>
    <xf numFmtId="0" fontId="0" fillId="0" borderId="13" xfId="0" applyBorder="1" applyAlignment="1">
      <alignment horizontal="left" vertical="top" wrapText="1" shrinkToFit="1"/>
    </xf>
    <xf numFmtId="0" fontId="0" fillId="0" borderId="15" xfId="0" applyBorder="1"/>
    <xf numFmtId="1" fontId="0" fillId="0" borderId="14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3" fontId="0" fillId="0" borderId="16" xfId="0" applyNumberFormat="1" applyBorder="1"/>
    <xf numFmtId="0" fontId="0" fillId="0" borderId="13" xfId="0" applyBorder="1" applyAlignment="1">
      <alignment horizontal="left" wrapText="1"/>
    </xf>
    <xf numFmtId="4" fontId="0" fillId="0" borderId="2" xfId="0" applyNumberForma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4" fontId="0" fillId="0" borderId="4" xfId="0" applyNumberFormat="1" applyBorder="1"/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/>
    <xf numFmtId="4" fontId="0" fillId="0" borderId="2" xfId="0" applyNumberFormat="1" applyBorder="1"/>
    <xf numFmtId="0" fontId="0" fillId="0" borderId="22" xfId="0" applyBorder="1"/>
    <xf numFmtId="0" fontId="0" fillId="0" borderId="0" xfId="0" applyAlignment="1">
      <alignment horizontal="left"/>
    </xf>
    <xf numFmtId="3" fontId="0" fillId="0" borderId="23" xfId="0" applyNumberFormat="1" applyBorder="1" applyAlignment="1">
      <alignment horizontal="right"/>
    </xf>
    <xf numFmtId="3" fontId="0" fillId="0" borderId="4" xfId="0" applyNumberFormat="1" applyBorder="1"/>
    <xf numFmtId="0" fontId="0" fillId="0" borderId="24" xfId="0" applyBorder="1"/>
    <xf numFmtId="0" fontId="0" fillId="2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ebruiker\Downloads\HIDW-2023-balans-afgerond-1%20(13).xlsx" TargetMode="External"/><Relationship Id="rId1" Type="http://schemas.openxmlformats.org/officeDocument/2006/relationships/externalLinkPath" Target="file:///C:\Users\Gebruiker\Downloads\HIDW-2023-balans-afgerond-1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949"/>
      <sheetName val="R711"/>
      <sheetName val="A615"/>
      <sheetName val="A301"/>
      <sheetName val="I_650"/>
      <sheetName val="IVS_650"/>
      <sheetName val="totaal"/>
      <sheetName val="Balans"/>
      <sheetName val="Verant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211982</v>
          </cell>
        </row>
        <row r="5">
          <cell r="L5">
            <v>6539.4500000000007</v>
          </cell>
        </row>
        <row r="6">
          <cell r="L6">
            <v>72936.45</v>
          </cell>
        </row>
        <row r="8">
          <cell r="L8">
            <v>31929.75</v>
          </cell>
        </row>
        <row r="9">
          <cell r="L9">
            <v>37.769999999999982</v>
          </cell>
        </row>
        <row r="10">
          <cell r="L10">
            <v>759.99000000000524</v>
          </cell>
        </row>
        <row r="11">
          <cell r="M11">
            <v>1010</v>
          </cell>
        </row>
        <row r="12">
          <cell r="A12" t="str">
            <v>Kruisposten</v>
          </cell>
          <cell r="L12">
            <v>100772.67</v>
          </cell>
        </row>
        <row r="13">
          <cell r="J13">
            <v>501.54000000000008</v>
          </cell>
        </row>
        <row r="14">
          <cell r="A14" t="str">
            <v>Kosten actiedag</v>
          </cell>
          <cell r="J14">
            <v>515.70000000000005</v>
          </cell>
        </row>
        <row r="15">
          <cell r="A15" t="str">
            <v>Bestuurskosten (website)</v>
          </cell>
          <cell r="J15">
            <v>304</v>
          </cell>
        </row>
        <row r="16">
          <cell r="A16" t="str">
            <v>representatie kosten</v>
          </cell>
        </row>
        <row r="17">
          <cell r="A17" t="str">
            <v>Accountant</v>
          </cell>
          <cell r="M17">
            <v>950</v>
          </cell>
        </row>
        <row r="18">
          <cell r="A18" t="str">
            <v>Doelen</v>
          </cell>
          <cell r="J18">
            <v>5515</v>
          </cell>
        </row>
        <row r="19">
          <cell r="A19" t="str">
            <v>Donaties</v>
          </cell>
          <cell r="K19">
            <v>6836</v>
          </cell>
        </row>
        <row r="25">
          <cell r="J25">
            <v>-0.23999999999978172</v>
          </cell>
        </row>
        <row r="31">
          <cell r="H31">
            <v>-0.23999999999978172</v>
          </cell>
        </row>
        <row r="32">
          <cell r="I32">
            <v>211981.76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1839-BBC7-4831-B02C-95995A62F1AA}">
  <dimension ref="A1:I37"/>
  <sheetViews>
    <sheetView tabSelected="1" topLeftCell="A15" workbookViewId="0">
      <selection sqref="A1:I37"/>
    </sheetView>
  </sheetViews>
  <sheetFormatPr defaultRowHeight="14.4" x14ac:dyDescent="0.3"/>
  <cols>
    <col min="1" max="1" width="14" customWidth="1"/>
    <col min="2" max="2" width="15.44140625" customWidth="1"/>
    <col min="4" max="4" width="12.77734375" customWidth="1"/>
    <col min="5" max="5" width="14.6640625" customWidth="1"/>
    <col min="6" max="6" width="11.33203125" customWidth="1"/>
    <col min="7" max="7" width="11.21875" customWidth="1"/>
  </cols>
  <sheetData>
    <row r="1" spans="1:8" ht="17.399999999999999" x14ac:dyDescent="0.3">
      <c r="B1" s="1" t="s">
        <v>0</v>
      </c>
      <c r="C1" s="1"/>
      <c r="D1" s="1"/>
      <c r="E1" s="1"/>
      <c r="F1" s="1"/>
      <c r="G1" s="1"/>
    </row>
    <row r="2" spans="1:8" ht="15" thickBot="1" x14ac:dyDescent="0.35">
      <c r="B2" s="2" t="s">
        <v>1</v>
      </c>
      <c r="C2" s="2"/>
      <c r="D2" s="2"/>
      <c r="E2" s="2"/>
    </row>
    <row r="3" spans="1:8" ht="16.2" thickBot="1" x14ac:dyDescent="0.35">
      <c r="B3" s="3" t="s">
        <v>2</v>
      </c>
      <c r="C3" s="3"/>
      <c r="D3" s="3"/>
      <c r="E3" s="3"/>
      <c r="F3" s="3"/>
      <c r="G3" s="3"/>
    </row>
    <row r="4" spans="1:8" x14ac:dyDescent="0.3">
      <c r="A4" s="4"/>
      <c r="B4" s="5" t="s">
        <v>3</v>
      </c>
      <c r="C4" s="6"/>
      <c r="D4" s="6"/>
      <c r="E4" s="5" t="s">
        <v>3</v>
      </c>
      <c r="F4" s="7"/>
      <c r="G4" s="7"/>
    </row>
    <row r="5" spans="1:8" ht="28.8" x14ac:dyDescent="0.3">
      <c r="A5" s="4"/>
      <c r="B5" s="8" t="s">
        <v>4</v>
      </c>
      <c r="C5" s="9">
        <f>[1]Balans!$L$5</f>
        <v>6539.4500000000007</v>
      </c>
      <c r="D5" s="10"/>
      <c r="E5" s="11" t="s">
        <v>5</v>
      </c>
      <c r="F5" s="12">
        <f>[1]Balans!$M$11</f>
        <v>1010</v>
      </c>
    </row>
    <row r="6" spans="1:8" x14ac:dyDescent="0.3">
      <c r="A6" s="4"/>
      <c r="B6" s="8" t="s">
        <v>6</v>
      </c>
      <c r="C6" s="9">
        <f>[1]Balans!$L$6</f>
        <v>72936.45</v>
      </c>
      <c r="D6" s="10"/>
      <c r="E6" s="13" t="str">
        <f>[1]Balans!$A$17</f>
        <v>Accountant</v>
      </c>
      <c r="F6" s="12">
        <f>[1]Balans!$M$17</f>
        <v>950</v>
      </c>
    </row>
    <row r="7" spans="1:8" ht="15" thickBot="1" x14ac:dyDescent="0.35">
      <c r="A7" s="4"/>
      <c r="B7" s="8"/>
      <c r="C7" s="9"/>
      <c r="D7" s="10"/>
      <c r="E7" s="14" t="s">
        <v>7</v>
      </c>
      <c r="F7" s="12">
        <f>[1]Balans!$M$7</f>
        <v>0</v>
      </c>
      <c r="H7" s="15"/>
    </row>
    <row r="8" spans="1:8" ht="15" thickTop="1" x14ac:dyDescent="0.3">
      <c r="A8" s="4"/>
      <c r="B8" s="8" t="s">
        <v>8</v>
      </c>
      <c r="C8" s="9">
        <f>[1]Balans!$L$10</f>
        <v>759.99000000000524</v>
      </c>
      <c r="D8" s="10"/>
      <c r="E8" s="13" t="s">
        <v>9</v>
      </c>
      <c r="F8" s="12">
        <f>[1]Balans!$I$32</f>
        <v>211981.76</v>
      </c>
      <c r="H8" s="16"/>
    </row>
    <row r="9" spans="1:8" x14ac:dyDescent="0.3">
      <c r="A9" s="4"/>
      <c r="B9" s="8" t="s">
        <v>10</v>
      </c>
      <c r="C9" s="9">
        <f>[1]Balans!$L$8</f>
        <v>31929.75</v>
      </c>
      <c r="D9" s="10"/>
      <c r="E9" s="13"/>
      <c r="F9" s="12"/>
      <c r="H9" s="17"/>
    </row>
    <row r="10" spans="1:8" x14ac:dyDescent="0.3">
      <c r="A10" s="4"/>
      <c r="B10" s="8" t="s">
        <v>11</v>
      </c>
      <c r="C10" s="9">
        <f>[1]Balans!$L$9</f>
        <v>37.769999999999982</v>
      </c>
      <c r="D10" s="10"/>
      <c r="E10" s="13"/>
      <c r="F10" s="12"/>
      <c r="H10" s="17"/>
    </row>
    <row r="11" spans="1:8" x14ac:dyDescent="0.3">
      <c r="A11" s="4"/>
      <c r="B11" s="8" t="s">
        <v>12</v>
      </c>
      <c r="C11" s="9">
        <f>[1]Balans!$L$12</f>
        <v>100772.67</v>
      </c>
      <c r="D11" s="10"/>
      <c r="E11" s="13"/>
      <c r="F11" s="12"/>
      <c r="H11" s="17"/>
    </row>
    <row r="12" spans="1:8" x14ac:dyDescent="0.3">
      <c r="A12" s="4"/>
      <c r="B12" s="8" t="s">
        <v>13</v>
      </c>
      <c r="C12" s="9">
        <f>[1]Balans!$L$18</f>
        <v>0</v>
      </c>
      <c r="D12" s="10"/>
      <c r="E12" s="13"/>
      <c r="F12" s="12"/>
      <c r="H12" s="17"/>
    </row>
    <row r="13" spans="1:8" ht="43.2" x14ac:dyDescent="0.3">
      <c r="A13" s="4"/>
      <c r="B13" s="18" t="s">
        <v>14</v>
      </c>
      <c r="C13" s="9">
        <f>[1]Balans!$L$11</f>
        <v>0</v>
      </c>
      <c r="D13" s="10"/>
      <c r="E13" s="13"/>
      <c r="F13" s="12"/>
      <c r="H13" s="17"/>
    </row>
    <row r="14" spans="1:8" ht="15" thickBot="1" x14ac:dyDescent="0.35">
      <c r="A14" s="4"/>
      <c r="B14" s="8" t="s">
        <v>15</v>
      </c>
      <c r="C14" s="14">
        <v>-886</v>
      </c>
      <c r="D14" s="10"/>
      <c r="E14" s="8"/>
      <c r="F14" s="19"/>
      <c r="H14" s="17"/>
    </row>
    <row r="15" spans="1:8" ht="15.6" thickTop="1" thickBot="1" x14ac:dyDescent="0.35">
      <c r="B15" s="20"/>
      <c r="C15" s="21">
        <f>SUM(C5:C14)</f>
        <v>212090.08000000002</v>
      </c>
      <c r="D15" s="20"/>
      <c r="E15" s="20"/>
      <c r="F15" s="12">
        <f>SUM(F5:F14)</f>
        <v>213941.76000000001</v>
      </c>
      <c r="H15" s="17" t="s">
        <v>16</v>
      </c>
    </row>
    <row r="16" spans="1:8" ht="15.6" thickTop="1" thickBot="1" x14ac:dyDescent="0.35">
      <c r="B16" s="20"/>
      <c r="C16" s="22"/>
      <c r="D16" s="20"/>
      <c r="E16" s="20"/>
      <c r="F16" s="23"/>
      <c r="H16" s="17"/>
    </row>
    <row r="17" spans="1:9" ht="15" thickBot="1" x14ac:dyDescent="0.35">
      <c r="A17" s="24" t="s">
        <v>17</v>
      </c>
      <c r="B17" s="24"/>
      <c r="C17" s="24"/>
      <c r="D17" s="24"/>
      <c r="E17" s="25" t="s">
        <v>18</v>
      </c>
      <c r="F17" s="25"/>
      <c r="G17" s="25"/>
      <c r="H17" s="25"/>
    </row>
    <row r="18" spans="1:9" x14ac:dyDescent="0.3">
      <c r="A18" s="26" t="s">
        <v>19</v>
      </c>
      <c r="B18" s="5" t="s">
        <v>20</v>
      </c>
      <c r="C18" s="27" t="s">
        <v>21</v>
      </c>
      <c r="D18" s="28" t="s">
        <v>22</v>
      </c>
      <c r="E18" s="29" t="s">
        <v>19</v>
      </c>
      <c r="F18" s="30" t="s">
        <v>20</v>
      </c>
      <c r="G18" s="5" t="s">
        <v>18</v>
      </c>
      <c r="H18" s="17" t="s">
        <v>22</v>
      </c>
    </row>
    <row r="19" spans="1:9" x14ac:dyDescent="0.3">
      <c r="A19" s="4"/>
      <c r="B19" s="31"/>
      <c r="C19" s="32"/>
      <c r="D19" s="33"/>
      <c r="E19" s="34">
        <v>5000</v>
      </c>
      <c r="F19" s="35">
        <v>5000</v>
      </c>
      <c r="G19" s="36" t="str">
        <f>[1]Balans!$A$19</f>
        <v>Donaties</v>
      </c>
      <c r="H19" s="12">
        <f>[1]Balans!$K$19</f>
        <v>6836</v>
      </c>
      <c r="I19" s="37"/>
    </row>
    <row r="20" spans="1:9" x14ac:dyDescent="0.3">
      <c r="A20" s="4">
        <v>0</v>
      </c>
      <c r="B20" s="31">
        <v>0</v>
      </c>
      <c r="C20" s="32" t="str">
        <f>[1]Balans!$A$12</f>
        <v>Kruisposten</v>
      </c>
      <c r="D20" s="33"/>
      <c r="E20" s="38"/>
      <c r="F20" s="35"/>
      <c r="G20" s="39"/>
      <c r="H20" s="40"/>
    </row>
    <row r="21" spans="1:9" ht="28.8" x14ac:dyDescent="0.3">
      <c r="A21" s="4">
        <v>508</v>
      </c>
      <c r="B21" s="13">
        <v>450</v>
      </c>
      <c r="C21" s="41" t="s">
        <v>23</v>
      </c>
      <c r="D21" s="33">
        <f>[1]Balans!$J$13</f>
        <v>501.54000000000008</v>
      </c>
      <c r="E21" s="38"/>
      <c r="F21" s="35"/>
      <c r="G21" s="42"/>
      <c r="H21" s="40"/>
    </row>
    <row r="22" spans="1:9" x14ac:dyDescent="0.3">
      <c r="A22" s="4">
        <v>0</v>
      </c>
      <c r="B22" s="31">
        <v>0</v>
      </c>
      <c r="C22" s="32" t="str">
        <f>[1]Balans!$A$14</f>
        <v>Kosten actiedag</v>
      </c>
      <c r="D22" s="33">
        <f>[1]Balans!$J$14</f>
        <v>515.70000000000005</v>
      </c>
      <c r="E22" s="43"/>
      <c r="F22" s="35"/>
      <c r="G22" s="4"/>
      <c r="H22" s="44"/>
    </row>
    <row r="23" spans="1:9" ht="43.2" x14ac:dyDescent="0.3">
      <c r="A23" s="4">
        <v>115</v>
      </c>
      <c r="B23" s="31">
        <v>115</v>
      </c>
      <c r="C23" s="41" t="str">
        <f>[1]Balans!$A$15</f>
        <v>Bestuurskosten (website)</v>
      </c>
      <c r="D23" s="33">
        <f>[1]Balans!$J$15</f>
        <v>304</v>
      </c>
      <c r="E23" s="43"/>
      <c r="F23" s="35"/>
      <c r="G23" s="4"/>
      <c r="H23" s="44"/>
    </row>
    <row r="24" spans="1:9" x14ac:dyDescent="0.3">
      <c r="A24" s="4">
        <v>0</v>
      </c>
      <c r="B24" s="31">
        <v>0</v>
      </c>
      <c r="C24" s="32" t="str">
        <f>[1]Balans!$A$16</f>
        <v>representatie kosten</v>
      </c>
      <c r="D24" s="33">
        <f>[1]R949!$K$11</f>
        <v>0</v>
      </c>
      <c r="E24" s="43"/>
      <c r="F24" s="35"/>
      <c r="G24" s="4"/>
      <c r="H24" s="17"/>
    </row>
    <row r="25" spans="1:9" x14ac:dyDescent="0.3">
      <c r="A25" s="4"/>
      <c r="B25" s="31"/>
      <c r="C25" s="32"/>
      <c r="D25" s="33"/>
      <c r="E25" s="43"/>
      <c r="F25" s="35"/>
      <c r="G25" s="4"/>
      <c r="H25" s="17"/>
    </row>
    <row r="26" spans="1:9" x14ac:dyDescent="0.3">
      <c r="A26" s="45">
        <v>3000</v>
      </c>
      <c r="B26" s="46">
        <v>3000</v>
      </c>
      <c r="C26" s="32" t="str">
        <f>[1]Balans!$A$18</f>
        <v>Doelen</v>
      </c>
      <c r="D26" s="47">
        <f>[1]Balans!$J$18</f>
        <v>5515</v>
      </c>
      <c r="E26" s="43"/>
      <c r="F26" s="35"/>
      <c r="G26" s="4"/>
      <c r="H26" s="17"/>
    </row>
    <row r="27" spans="1:9" ht="15" thickBot="1" x14ac:dyDescent="0.35">
      <c r="A27">
        <f>SUM(A20:A26)</f>
        <v>3623</v>
      </c>
      <c r="B27" s="9">
        <f>SUM(B19:B26)</f>
        <v>3565</v>
      </c>
      <c r="C27" s="39"/>
      <c r="D27" s="9">
        <f>SUM(D19:D26)</f>
        <v>6836.24</v>
      </c>
      <c r="E27" s="48"/>
      <c r="F27" s="49"/>
      <c r="G27" s="4"/>
      <c r="H27" s="17"/>
    </row>
    <row r="28" spans="1:9" ht="15" thickTop="1" x14ac:dyDescent="0.3">
      <c r="E28" s="20">
        <f>SUM(E19:E27)</f>
        <v>5000</v>
      </c>
      <c r="F28">
        <f>SUM(F19:F27)</f>
        <v>5000</v>
      </c>
      <c r="G28" s="4"/>
      <c r="H28" s="17"/>
    </row>
    <row r="29" spans="1:9" ht="15" thickBot="1" x14ac:dyDescent="0.35">
      <c r="B29" s="20"/>
      <c r="C29" s="39" t="s">
        <v>24</v>
      </c>
      <c r="D29" s="9">
        <f>[1]Balans!$J$25</f>
        <v>-0.23999999999978172</v>
      </c>
      <c r="E29" s="20"/>
      <c r="G29" s="50"/>
      <c r="H29" s="51"/>
    </row>
    <row r="30" spans="1:9" ht="15.6" thickTop="1" thickBot="1" x14ac:dyDescent="0.35">
      <c r="B30" s="20"/>
      <c r="C30" s="52"/>
      <c r="D30" s="53">
        <f>SUM(D27:D29)</f>
        <v>6836</v>
      </c>
      <c r="E30" s="20"/>
      <c r="G30" s="12"/>
      <c r="H30" s="54">
        <f>SUM(H19:H29)</f>
        <v>6836</v>
      </c>
    </row>
    <row r="31" spans="1:9" ht="15.6" thickTop="1" thickBot="1" x14ac:dyDescent="0.35">
      <c r="B31" s="20"/>
      <c r="C31" s="52"/>
      <c r="D31" s="14"/>
      <c r="E31" s="20"/>
      <c r="H31" s="55"/>
    </row>
    <row r="32" spans="1:9" ht="15" thickBot="1" x14ac:dyDescent="0.35">
      <c r="B32" s="56" t="s">
        <v>25</v>
      </c>
      <c r="C32" s="56"/>
      <c r="D32" s="56"/>
      <c r="E32" s="56"/>
      <c r="F32" s="56"/>
      <c r="G32" s="56"/>
      <c r="H32" s="17"/>
    </row>
    <row r="33" spans="2:8" x14ac:dyDescent="0.3">
      <c r="B33" s="20" t="s">
        <v>26</v>
      </c>
      <c r="C33" s="14"/>
      <c r="D33" s="9">
        <f>[1]Balans!$E$3</f>
        <v>211982</v>
      </c>
      <c r="E33" s="20"/>
      <c r="H33" s="17"/>
    </row>
    <row r="34" spans="2:8" ht="15" thickBot="1" x14ac:dyDescent="0.35">
      <c r="B34" s="14" t="s">
        <v>27</v>
      </c>
      <c r="C34" s="14"/>
      <c r="D34" s="9">
        <f>[1]Balans!$H$31</f>
        <v>-0.23999999999978172</v>
      </c>
      <c r="E34" s="20"/>
      <c r="H34" s="17"/>
    </row>
    <row r="35" spans="2:8" ht="15.6" thickTop="1" thickBot="1" x14ac:dyDescent="0.35">
      <c r="B35" s="20" t="s">
        <v>28</v>
      </c>
      <c r="C35" s="14"/>
      <c r="D35" s="57"/>
      <c r="E35" s="9">
        <f>SUM(D33:D34)</f>
        <v>211981.76</v>
      </c>
      <c r="H35" s="17"/>
    </row>
    <row r="36" spans="2:8" ht="15" thickTop="1" x14ac:dyDescent="0.3">
      <c r="B36" s="20"/>
      <c r="C36" s="14"/>
      <c r="D36" s="20"/>
      <c r="E36" s="58"/>
      <c r="H36" s="59"/>
    </row>
    <row r="37" spans="2:8" x14ac:dyDescent="0.3">
      <c r="B37" s="60"/>
      <c r="C37" s="60"/>
      <c r="D37" s="60"/>
    </row>
  </sheetData>
  <mergeCells count="5">
    <mergeCell ref="B1:G1"/>
    <mergeCell ref="B3:G3"/>
    <mergeCell ref="A17:D17"/>
    <mergeCell ref="E17:H17"/>
    <mergeCell ref="B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Reussink</dc:creator>
  <cp:lastModifiedBy>Karel Reussink</cp:lastModifiedBy>
  <dcterms:created xsi:type="dcterms:W3CDTF">2025-04-15T12:51:38Z</dcterms:created>
  <dcterms:modified xsi:type="dcterms:W3CDTF">2025-04-15T12:54:06Z</dcterms:modified>
</cp:coreProperties>
</file>